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\Documents\2.TemasElectorales\7.USAID\1.TallerCapacitación\1.TalleresPRE\Taller1\"/>
    </mc:Choice>
  </mc:AlternateContent>
  <bookViews>
    <workbookView xWindow="0" yWindow="0" windowWidth="20490" windowHeight="7155" tabRatio="500"/>
  </bookViews>
  <sheets>
    <sheet name="Tu voto cuenta" sheetId="1" r:id="rId1"/>
    <sheet name="CIESMORI" sheetId="2" r:id="rId2"/>
  </sheets>
  <calcPr calcId="152511" concurrentCalc="0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21" i="2" l="1"/>
  <c r="D18" i="2"/>
  <c r="C18" i="2"/>
  <c r="B18" i="2"/>
  <c r="D15" i="2"/>
  <c r="C15" i="2"/>
  <c r="B15" i="2"/>
  <c r="C5" i="2"/>
  <c r="C3" i="2"/>
  <c r="B2" i="2"/>
  <c r="B3" i="2"/>
  <c r="B18" i="1"/>
  <c r="C15" i="1"/>
  <c r="B15" i="1"/>
  <c r="C12" i="1"/>
  <c r="B12" i="1"/>
  <c r="D10" i="1"/>
  <c r="D5" i="1"/>
  <c r="D4" i="1"/>
  <c r="B2" i="1"/>
  <c r="D7" i="1"/>
  <c r="E13" i="2"/>
  <c r="E7" i="2"/>
  <c r="E10" i="2"/>
  <c r="E9" i="2"/>
  <c r="E3" i="2"/>
  <c r="E8" i="2"/>
  <c r="D6" i="1"/>
  <c r="D12" i="1"/>
  <c r="D15" i="1"/>
  <c r="D2" i="1"/>
  <c r="E18" i="2"/>
  <c r="E15" i="2"/>
  <c r="F15" i="1"/>
  <c r="G15" i="1"/>
  <c r="H18" i="2"/>
  <c r="G18" i="2"/>
</calcChain>
</file>

<file path=xl/sharedStrings.xml><?xml version="1.0" encoding="utf-8"?>
<sst xmlns="http://schemas.openxmlformats.org/spreadsheetml/2006/main" count="51" uniqueCount="27">
  <si>
    <t>%</t>
  </si>
  <si>
    <t>Total</t>
  </si>
  <si>
    <t>Candidato</t>
  </si>
  <si>
    <t>% apoyo (Bolivia)</t>
  </si>
  <si>
    <t>Exterior 2019</t>
  </si>
  <si>
    <t>Consolidado</t>
  </si>
  <si>
    <t>Arce</t>
  </si>
  <si>
    <t>Mesa</t>
  </si>
  <si>
    <t>Camacho</t>
  </si>
  <si>
    <t>Chung</t>
  </si>
  <si>
    <t>Quiroga</t>
  </si>
  <si>
    <t>Baya</t>
  </si>
  <si>
    <t>Mamani</t>
  </si>
  <si>
    <t>Añez</t>
  </si>
  <si>
    <t>Limite para la diferencia</t>
  </si>
  <si>
    <t>Inferior</t>
  </si>
  <si>
    <t>Superior</t>
  </si>
  <si>
    <t>Diferencia entre el primero y el segundo</t>
  </si>
  <si>
    <t>Error diferencia</t>
  </si>
  <si>
    <t>Programado</t>
  </si>
  <si>
    <t>Supuesto</t>
  </si>
  <si>
    <t>Actualizable</t>
  </si>
  <si>
    <t>Celular</t>
  </si>
  <si>
    <t>Con celular</t>
  </si>
  <si>
    <t>Sin celular</t>
  </si>
  <si>
    <t xml:space="preserve">% apoyo (Bolivia) </t>
  </si>
  <si>
    <t>Muestra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</si>
</sst>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A6"/>
        <bgColor rgb="FFFFFFCC"/>
      </patternFill>
    </fill>
    <fill>
      <patternFill patternType="solid">
        <fgColor rgb="FFFFA6A6"/>
        <bgColor rgb="FFFFCC99"/>
      </patternFill>
    </fill>
    <fill>
      <patternFill patternType="solid">
        <fgColor rgb="FFAFD095"/>
        <bgColor rgb="FF99CCFF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ont="1" applyBorder="1"/>
    <xf numFmtId="0" fontId="0" fillId="2" borderId="1" xfId="0" applyFill="1" applyBorder="1"/>
    <xf numFmtId="0" fontId="0" fillId="3" borderId="1" xfId="0" applyFill="1" applyBorder="1"/>
    <xf numFmtId="2" fontId="0" fillId="4" borderId="1" xfId="0" applyNumberFormat="1" applyFill="1" applyBorder="1"/>
    <xf numFmtId="2" fontId="0" fillId="2" borderId="1" xfId="0" applyNumberFormat="1" applyFill="1" applyBorder="1"/>
    <xf numFmtId="2" fontId="0" fillId="3" borderId="1" xfId="0" applyNumberFormat="1" applyFill="1" applyBorder="1"/>
    <xf numFmtId="2" fontId="0" fillId="0" borderId="0" xfId="0" applyNumberForma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4" borderId="1" xfId="0" applyFill="1" applyBorder="1"/>
    <xf numFmtId="2" fontId="0" fillId="2" borderId="1" xfId="0" applyNumberFormat="1" applyFill="1" applyBorder="1" applyAlignment="1">
      <alignment horizontal="center" vertical="center"/>
    </xf>
    <xf numFmtId="2" fontId="0" fillId="0" borderId="1" xfId="0" applyNumberFormat="1" applyBorder="1"/>
    <xf numFmtId="0" fontId="3" fillId="0" borderId="0" xfId="0" applyFont="1"/>
    <xf numFmtId="0" fontId="1" fillId="3" borderId="1" xfId="0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A6A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Normal="100" workbookViewId="0">
      <selection activeCell="C12" sqref="C12"/>
    </sheetView>
  </sheetViews>
  <sheetFormatPr baseColWidth="10" defaultColWidth="11.5703125" defaultRowHeight="12.75" x14ac:dyDescent="0.2"/>
  <cols>
    <col min="2" max="2" width="16.28515625" customWidth="1"/>
    <col min="3" max="3" width="12.85546875" customWidth="1"/>
  </cols>
  <sheetData>
    <row r="1" spans="1:7" x14ac:dyDescent="0.2">
      <c r="B1" s="16" t="s">
        <v>0</v>
      </c>
      <c r="C1" s="16"/>
      <c r="D1" s="1" t="s">
        <v>1</v>
      </c>
    </row>
    <row r="2" spans="1:7" x14ac:dyDescent="0.2">
      <c r="B2" s="2">
        <f>100-C2</f>
        <v>96.72</v>
      </c>
      <c r="C2" s="2">
        <v>3.28</v>
      </c>
      <c r="D2" s="3">
        <f>+SUM(B2:C2)</f>
        <v>100</v>
      </c>
    </row>
    <row r="3" spans="1:7" x14ac:dyDescent="0.2">
      <c r="A3" s="1" t="s">
        <v>2</v>
      </c>
      <c r="B3" s="1" t="s">
        <v>3</v>
      </c>
      <c r="C3" s="1" t="s">
        <v>4</v>
      </c>
      <c r="D3" s="1" t="s">
        <v>5</v>
      </c>
    </row>
    <row r="4" spans="1:7" x14ac:dyDescent="0.2">
      <c r="A4" s="1" t="s">
        <v>6</v>
      </c>
      <c r="B4" s="4">
        <v>40.299999999999997</v>
      </c>
      <c r="C4" s="5">
        <v>50.91</v>
      </c>
      <c r="D4" s="6">
        <f>+(B4*$B$2+C4*$C$2)/SUM($B$2,$C$2)</f>
        <v>40.648007999999997</v>
      </c>
    </row>
    <row r="5" spans="1:7" x14ac:dyDescent="0.2">
      <c r="A5" s="1" t="s">
        <v>7</v>
      </c>
      <c r="B5" s="4">
        <v>26.2</v>
      </c>
      <c r="C5" s="5">
        <v>27.09</v>
      </c>
      <c r="D5" s="6">
        <f>+(B5*$B$2+C5*$C$2)/SUM($B$2,$C$2)</f>
        <v>26.229191999999998</v>
      </c>
    </row>
    <row r="6" spans="1:7" x14ac:dyDescent="0.2">
      <c r="A6" s="1" t="s">
        <v>8</v>
      </c>
      <c r="B6" s="4">
        <v>14.4</v>
      </c>
      <c r="C6" s="5">
        <v>1.68</v>
      </c>
      <c r="D6" s="6">
        <f>+(B6*$B$2+C6*$C$2)/SUM($B$2,$C$2)</f>
        <v>13.982783999999999</v>
      </c>
    </row>
    <row r="7" spans="1:7" x14ac:dyDescent="0.2">
      <c r="A7" s="1" t="s">
        <v>9</v>
      </c>
      <c r="B7" s="4">
        <v>4.4000000000000004</v>
      </c>
      <c r="C7" s="5">
        <v>8.19</v>
      </c>
      <c r="D7" s="6">
        <f>+(B7*$B$2+C7*$C$2)/SUM($B$2,$C$2)</f>
        <v>4.5243120000000001</v>
      </c>
    </row>
    <row r="8" spans="1:7" x14ac:dyDescent="0.2">
      <c r="A8" s="1" t="s">
        <v>10</v>
      </c>
      <c r="B8" s="4">
        <v>2.8</v>
      </c>
      <c r="C8" s="5"/>
      <c r="D8" s="6"/>
    </row>
    <row r="9" spans="1:7" x14ac:dyDescent="0.2">
      <c r="A9" s="1" t="s">
        <v>11</v>
      </c>
      <c r="B9" s="4">
        <v>0.8</v>
      </c>
      <c r="C9" s="5"/>
      <c r="D9" s="6"/>
    </row>
    <row r="10" spans="1:7" x14ac:dyDescent="0.2">
      <c r="A10" s="1" t="s">
        <v>12</v>
      </c>
      <c r="B10" s="4">
        <v>0.6</v>
      </c>
      <c r="C10" s="5">
        <v>0.98</v>
      </c>
      <c r="D10" s="6">
        <f>+(B10*$B$2+C10*$C$2)/SUM($B$2,$C$2)</f>
        <v>0.6124639999999999</v>
      </c>
    </row>
    <row r="11" spans="1:7" x14ac:dyDescent="0.2">
      <c r="A11" s="1" t="s">
        <v>13</v>
      </c>
      <c r="B11" s="4">
        <v>10.6</v>
      </c>
      <c r="C11" s="5"/>
      <c r="D11" s="6"/>
    </row>
    <row r="12" spans="1:7" x14ac:dyDescent="0.2">
      <c r="A12" s="1" t="s">
        <v>1</v>
      </c>
      <c r="B12" s="6">
        <f>+SUM(B4:B11)</f>
        <v>100.1</v>
      </c>
      <c r="C12" s="6">
        <f>+SUM(C4:C11)</f>
        <v>88.850000000000009</v>
      </c>
      <c r="D12" s="6">
        <f>+SUM(D4:D11)</f>
        <v>85.996759999999981</v>
      </c>
    </row>
    <row r="13" spans="1:7" x14ac:dyDescent="0.2">
      <c r="B13" s="7"/>
      <c r="C13" s="7"/>
      <c r="D13" s="7"/>
      <c r="F13" s="17" t="s">
        <v>14</v>
      </c>
      <c r="G13" s="17"/>
    </row>
    <row r="14" spans="1:7" x14ac:dyDescent="0.2">
      <c r="B14" s="7"/>
      <c r="C14" s="7"/>
      <c r="D14" s="7"/>
      <c r="F14" s="8" t="s">
        <v>15</v>
      </c>
      <c r="G14" s="8" t="s">
        <v>16</v>
      </c>
    </row>
    <row r="15" spans="1:7" ht="12.75" customHeight="1" x14ac:dyDescent="0.2">
      <c r="A15" s="18" t="s">
        <v>17</v>
      </c>
      <c r="B15" s="6">
        <f>+B4-B5</f>
        <v>14.099999999999998</v>
      </c>
      <c r="C15" s="6">
        <f>+C4-C5</f>
        <v>23.819999999999997</v>
      </c>
      <c r="D15" s="6">
        <f>+D4-D5</f>
        <v>14.418816</v>
      </c>
      <c r="F15" s="6">
        <f>+D15-1.96*B18</f>
        <v>11.106415999999999</v>
      </c>
      <c r="G15" s="6">
        <f>+D15+1.96*B18</f>
        <v>17.731216</v>
      </c>
    </row>
    <row r="16" spans="1:7" x14ac:dyDescent="0.2">
      <c r="A16" s="18"/>
    </row>
    <row r="17" spans="1:2" x14ac:dyDescent="0.2">
      <c r="A17" s="18"/>
    </row>
    <row r="18" spans="1:2" x14ac:dyDescent="0.2">
      <c r="A18" s="9" t="s">
        <v>18</v>
      </c>
      <c r="B18" s="2">
        <f>0.0169*100</f>
        <v>1.69</v>
      </c>
    </row>
    <row r="20" spans="1:2" x14ac:dyDescent="0.2">
      <c r="A20" s="3"/>
      <c r="B20" s="1" t="s">
        <v>19</v>
      </c>
    </row>
    <row r="21" spans="1:2" x14ac:dyDescent="0.2">
      <c r="A21" s="2"/>
      <c r="B21" s="1" t="s">
        <v>20</v>
      </c>
    </row>
    <row r="22" spans="1:2" x14ac:dyDescent="0.2">
      <c r="A22" s="10"/>
      <c r="B22" s="1" t="s">
        <v>21</v>
      </c>
    </row>
  </sheetData>
  <mergeCells count="3">
    <mergeCell ref="B1:C1"/>
    <mergeCell ref="F13:G13"/>
    <mergeCell ref="A15:A17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2" zoomScale="140" zoomScaleNormal="140" workbookViewId="0">
      <selection activeCell="A24" sqref="A24"/>
    </sheetView>
  </sheetViews>
  <sheetFormatPr baseColWidth="10" defaultColWidth="11.5703125" defaultRowHeight="12.75" x14ac:dyDescent="0.2"/>
  <cols>
    <col min="1" max="1" width="10.28515625" customWidth="1"/>
    <col min="2" max="2" width="16.28515625" customWidth="1"/>
    <col min="3" max="3" width="16.85546875" customWidth="1"/>
    <col min="4" max="4" width="12.85546875" customWidth="1"/>
    <col min="5" max="5" width="12.28515625" customWidth="1"/>
  </cols>
  <sheetData>
    <row r="1" spans="1:8" x14ac:dyDescent="0.2">
      <c r="B1" s="20" t="s">
        <v>0</v>
      </c>
      <c r="C1" s="20"/>
      <c r="D1" s="20"/>
    </row>
    <row r="2" spans="1:8" x14ac:dyDescent="0.2">
      <c r="B2" s="21">
        <f>100-D2</f>
        <v>96.72</v>
      </c>
      <c r="C2" s="21"/>
      <c r="D2" s="21">
        <v>3.28</v>
      </c>
      <c r="E2" s="1" t="s">
        <v>1</v>
      </c>
    </row>
    <row r="3" spans="1:8" x14ac:dyDescent="0.2">
      <c r="B3" s="11">
        <f>+B2*B5/100</f>
        <v>81.728400000000008</v>
      </c>
      <c r="C3" s="11">
        <f>+B2*C5/100</f>
        <v>14.9916</v>
      </c>
      <c r="D3" s="21"/>
      <c r="E3" s="3">
        <f>+D2+B3+C3</f>
        <v>100.00000000000001</v>
      </c>
    </row>
    <row r="4" spans="1:8" x14ac:dyDescent="0.2">
      <c r="A4" s="16" t="s">
        <v>22</v>
      </c>
      <c r="B4" s="1" t="s">
        <v>23</v>
      </c>
      <c r="C4" s="1" t="s">
        <v>24</v>
      </c>
    </row>
    <row r="5" spans="1:8" x14ac:dyDescent="0.2">
      <c r="A5" s="16"/>
      <c r="B5" s="2">
        <v>84.5</v>
      </c>
      <c r="C5" s="2">
        <f>100-B5</f>
        <v>15.5</v>
      </c>
    </row>
    <row r="6" spans="1:8" x14ac:dyDescent="0.2">
      <c r="A6" s="1" t="s">
        <v>2</v>
      </c>
      <c r="B6" s="1" t="s">
        <v>25</v>
      </c>
      <c r="C6" s="1" t="s">
        <v>25</v>
      </c>
      <c r="D6" s="1" t="s">
        <v>4</v>
      </c>
      <c r="E6" s="1" t="s">
        <v>5</v>
      </c>
    </row>
    <row r="7" spans="1:8" x14ac:dyDescent="0.2">
      <c r="A7" s="1" t="s">
        <v>6</v>
      </c>
      <c r="B7" s="4">
        <v>41.2</v>
      </c>
      <c r="C7" s="5">
        <v>75.28</v>
      </c>
      <c r="D7" s="5">
        <v>50.91</v>
      </c>
      <c r="E7" s="6">
        <f>+(B7*$B$3+C7*$C$3+D7*$D$2)/100</f>
        <v>46.627625280000011</v>
      </c>
    </row>
    <row r="8" spans="1:8" x14ac:dyDescent="0.2">
      <c r="A8" s="1" t="s">
        <v>7</v>
      </c>
      <c r="B8" s="4">
        <v>33.5</v>
      </c>
      <c r="C8" s="5">
        <v>9.5299999999999994</v>
      </c>
      <c r="D8" s="5">
        <v>27.09</v>
      </c>
      <c r="E8" s="6">
        <f>+(B8*$B$3+C8*$C$3+D8*$D$2)/100</f>
        <v>29.696265480000001</v>
      </c>
    </row>
    <row r="9" spans="1:8" x14ac:dyDescent="0.2">
      <c r="A9" s="1" t="s">
        <v>8</v>
      </c>
      <c r="B9" s="4">
        <v>17.7</v>
      </c>
      <c r="C9" s="5">
        <v>9.4</v>
      </c>
      <c r="D9" s="5">
        <v>1.68</v>
      </c>
      <c r="E9" s="6">
        <f>+(B9*$B$3+C9*$C$3+D9*$D$2)/100</f>
        <v>15.930241199999998</v>
      </c>
    </row>
    <row r="10" spans="1:8" x14ac:dyDescent="0.2">
      <c r="A10" s="1" t="s">
        <v>9</v>
      </c>
      <c r="B10" s="4">
        <v>4.3</v>
      </c>
      <c r="C10" s="5">
        <v>1.33</v>
      </c>
      <c r="D10" s="5">
        <v>8.19</v>
      </c>
      <c r="E10" s="6">
        <f>+(B10*$B$3+C10*$C$3+D10*$D$2)/100</f>
        <v>3.9823414800000001</v>
      </c>
    </row>
    <row r="11" spans="1:8" x14ac:dyDescent="0.2">
      <c r="A11" s="1" t="s">
        <v>10</v>
      </c>
      <c r="B11" s="4">
        <v>2</v>
      </c>
      <c r="C11" s="5">
        <v>2.02</v>
      </c>
      <c r="D11" s="5"/>
      <c r="E11" s="6"/>
    </row>
    <row r="12" spans="1:8" x14ac:dyDescent="0.2">
      <c r="A12" s="1" t="s">
        <v>11</v>
      </c>
      <c r="B12" s="4">
        <v>0.3</v>
      </c>
      <c r="C12" s="5">
        <v>0.6</v>
      </c>
      <c r="D12" s="5"/>
      <c r="E12" s="6"/>
    </row>
    <row r="13" spans="1:8" x14ac:dyDescent="0.2">
      <c r="A13" s="1" t="s">
        <v>12</v>
      </c>
      <c r="B13" s="4">
        <v>1</v>
      </c>
      <c r="C13" s="5">
        <v>1.84</v>
      </c>
      <c r="D13" s="5">
        <v>0.98</v>
      </c>
      <c r="E13" s="6">
        <f>+(B13*$B$3+C13*$C$3+D13*$D$2)/100</f>
        <v>1.1252734400000002</v>
      </c>
    </row>
    <row r="14" spans="1:8" x14ac:dyDescent="0.2">
      <c r="A14" s="1" t="s">
        <v>13</v>
      </c>
      <c r="B14" s="12">
        <v>0</v>
      </c>
      <c r="C14" s="22"/>
      <c r="D14" s="22"/>
      <c r="E14" s="22"/>
    </row>
    <row r="15" spans="1:8" x14ac:dyDescent="0.2">
      <c r="A15" s="1" t="s">
        <v>1</v>
      </c>
      <c r="B15" s="6">
        <f>+SUM(B7:B14)</f>
        <v>100</v>
      </c>
      <c r="C15" s="6">
        <f>+SUM(C7:C14)</f>
        <v>100</v>
      </c>
      <c r="D15" s="6">
        <f>+SUM(D7:D14)</f>
        <v>88.850000000000009</v>
      </c>
      <c r="E15" s="6">
        <f>+SUM(E7:E14)</f>
        <v>97.361746880000013</v>
      </c>
    </row>
    <row r="16" spans="1:8" x14ac:dyDescent="0.2">
      <c r="B16" s="7"/>
      <c r="C16" s="7"/>
      <c r="D16" s="7"/>
      <c r="E16" s="7"/>
      <c r="F16" s="13"/>
      <c r="G16" s="19" t="s">
        <v>14</v>
      </c>
      <c r="H16" s="19"/>
    </row>
    <row r="17" spans="1:8" x14ac:dyDescent="0.2">
      <c r="B17" s="7"/>
      <c r="C17" s="7"/>
      <c r="D17" s="7"/>
      <c r="E17" s="7"/>
      <c r="G17" s="14" t="s">
        <v>15</v>
      </c>
      <c r="H17" s="14" t="s">
        <v>16</v>
      </c>
    </row>
    <row r="18" spans="1:8" ht="12.75" customHeight="1" x14ac:dyDescent="0.2">
      <c r="A18" s="18" t="s">
        <v>17</v>
      </c>
      <c r="B18" s="6">
        <f>+B7-B8</f>
        <v>7.7000000000000028</v>
      </c>
      <c r="C18" s="6">
        <f>+C7-C8</f>
        <v>65.75</v>
      </c>
      <c r="D18" s="6">
        <f>+D7-D8</f>
        <v>23.819999999999997</v>
      </c>
      <c r="E18" s="6">
        <f>+E7-E8</f>
        <v>16.93135980000001</v>
      </c>
      <c r="G18" s="6">
        <f>+E18-1.96*C21</f>
        <v>14.203632540906828</v>
      </c>
      <c r="H18" s="6">
        <f>+E18+1.96*C21</f>
        <v>19.659087059093192</v>
      </c>
    </row>
    <row r="19" spans="1:8" x14ac:dyDescent="0.2">
      <c r="A19" s="18"/>
    </row>
    <row r="20" spans="1:8" x14ac:dyDescent="0.2">
      <c r="A20" s="18"/>
    </row>
    <row r="21" spans="1:8" x14ac:dyDescent="0.2">
      <c r="B21" s="1" t="s">
        <v>18</v>
      </c>
      <c r="C21" s="5">
        <f>+SQRT(B7*(100-B7)/C22+B8*(100-B8)/C22)</f>
        <v>1.3916975811699905</v>
      </c>
    </row>
    <row r="22" spans="1:8" x14ac:dyDescent="0.2">
      <c r="B22" s="1" t="s">
        <v>26</v>
      </c>
      <c r="C22" s="10">
        <v>2401</v>
      </c>
      <c r="D22" s="15"/>
    </row>
    <row r="24" spans="1:8" x14ac:dyDescent="0.2">
      <c r="A24" s="3"/>
      <c r="B24" s="1" t="s">
        <v>19</v>
      </c>
    </row>
    <row r="25" spans="1:8" x14ac:dyDescent="0.2">
      <c r="A25" s="2"/>
      <c r="B25" s="1" t="s">
        <v>20</v>
      </c>
    </row>
    <row r="26" spans="1:8" x14ac:dyDescent="0.2">
      <c r="A26" s="10"/>
      <c r="B26" s="1" t="s">
        <v>21</v>
      </c>
    </row>
  </sheetData>
  <mergeCells count="7">
    <mergeCell ref="G16:H16"/>
    <mergeCell ref="A18:A20"/>
    <mergeCell ref="B1:D1"/>
    <mergeCell ref="B2:C2"/>
    <mergeCell ref="D2:D3"/>
    <mergeCell ref="A4:A5"/>
    <mergeCell ref="C14:E14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Tu voto cuenta</vt:lpstr>
      <vt:lpstr>CIESMORI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Alvaro Chirino</dc:creator>
  <dc:description/>
  <cp:lastModifiedBy>Nata</cp:lastModifiedBy>
  <cp:revision>4</cp:revision>
  <dcterms:created xsi:type="dcterms:W3CDTF">2020-10-07T22:22:18Z</dcterms:created>
  <dcterms:modified xsi:type="dcterms:W3CDTF">2020-11-01T21:22:21Z</dcterms:modified>
  <dc:language>es-BO</dc:language>
</cp:coreProperties>
</file>